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177 - 31.5. - ZCU - Výpočetní technika (III.) 049 - 2022 - TOMÁŠ\"/>
    </mc:Choice>
  </mc:AlternateContent>
  <xr:revisionPtr revIDLastSave="0" documentId="13_ncr:1_{088C661C-6E8B-47B6-A9B5-14DF6F93DBA4}" xr6:coauthVersionLast="47" xr6:coauthVersionMax="47" xr10:uidLastSave="{00000000-0000-0000-0000-000000000000}"/>
  <bookViews>
    <workbookView xWindow="-120" yWindow="-120" windowWidth="242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technika'!$A$6:$V$15</definedName>
    <definedName name="_xlnm.Print_Area" localSheetId="0">'Výpočetní technika'!$B$1:$V$19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9" i="1" l="1"/>
  <c r="S10" i="1"/>
  <c r="S12" i="1"/>
  <c r="S15" i="1"/>
  <c r="S8" i="1"/>
  <c r="T8" i="1"/>
  <c r="T10" i="1"/>
  <c r="S11" i="1"/>
  <c r="T11" i="1"/>
  <c r="S13" i="1"/>
  <c r="T13" i="1"/>
  <c r="S14" i="1"/>
  <c r="T14" i="1"/>
  <c r="P8" i="1"/>
  <c r="P9" i="1"/>
  <c r="P10" i="1"/>
  <c r="P11" i="1"/>
  <c r="P12" i="1"/>
  <c r="P13" i="1"/>
  <c r="P14" i="1"/>
  <c r="P15" i="1"/>
  <c r="S7" i="1"/>
  <c r="P7" i="1"/>
  <c r="T15" i="1" l="1"/>
  <c r="T12" i="1"/>
  <c r="T9" i="1"/>
  <c r="R18" i="1"/>
  <c r="T7" i="1"/>
  <c r="Q18" i="1"/>
</calcChain>
</file>

<file path=xl/sharedStrings.xml><?xml version="1.0" encoding="utf-8"?>
<sst xmlns="http://schemas.openxmlformats.org/spreadsheetml/2006/main" count="81" uniqueCount="69">
  <si>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</si>
  <si>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</si>
  <si>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</si>
  <si>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</si>
  <si>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</si>
  <si>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</si>
  <si>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</si>
  <si>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</si>
  <si>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</si>
  <si>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</si>
  <si>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</si>
  <si>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30233100-2 - Počítačové paměťové jednotky </t>
  </si>
  <si>
    <t>30234600-4 - Flash paměť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</si>
  <si>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</si>
  <si>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</si>
  <si>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</si>
  <si>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</si>
  <si>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</si>
  <si>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</si>
  <si>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</si>
  <si>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</si>
  <si>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</si>
  <si>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</si>
  <si>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</si>
  <si>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</si>
  <si>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</si>
  <si>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</si>
  <si>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</si>
  <si>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</si>
  <si>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</si>
  <si>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</si>
  <si>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</si>
  <si>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</si>
  <si>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Markéta Lintimerová,
Tel.: 37763 2543</t>
  </si>
  <si>
    <t>Technická 8,
301 00 Plzeň,
Fakulta aplikovaných věd - Nové technologie pro informační společnost,
místnost UN 526</t>
  </si>
  <si>
    <t xml:space="preserve">Příloha č. 2 Kupní smlouvy - technická specifikace
Výpočetní technika (III.) 049 - 2022 </t>
  </si>
  <si>
    <t>Paměť 16GB RAM DDR4</t>
  </si>
  <si>
    <t>Paměť 32GB RAM DDR4</t>
  </si>
  <si>
    <t>Baterie do notebooku</t>
  </si>
  <si>
    <t>Set bezdrátová klávesnice a myš</t>
  </si>
  <si>
    <t>Nabíječka 65W - univerzální</t>
  </si>
  <si>
    <t>USB flash disk 32 GB</t>
  </si>
  <si>
    <t>ALMOS
FW03010452</t>
  </si>
  <si>
    <t>Chaluš TZ inv.č. 244478</t>
  </si>
  <si>
    <t>Vaníček - TZ inv. číslo 251718</t>
  </si>
  <si>
    <t>Jelínek</t>
  </si>
  <si>
    <r>
      <t xml:space="preserve">Min. 16GB RAM paměť 260 pin Laptop / Notebook DDR4 SODIMM; 2666MHz; CL19; 1.2V.
</t>
    </r>
    <r>
      <rPr>
        <b/>
        <sz val="11"/>
        <color theme="1"/>
        <rFont val="Calibri"/>
        <family val="2"/>
        <charset val="238"/>
        <scheme val="minor"/>
      </rPr>
      <t>Kompatibilní s HP EliteBook 840 G5.</t>
    </r>
  </si>
  <si>
    <r>
      <t xml:space="preserve">Min. 32GB RAM paměť DDR4, SO-DIMM, 3200MHz, CAS Latency 22 (CL22), 1,2V, 2Rx8.
</t>
    </r>
    <r>
      <rPr>
        <b/>
        <sz val="11"/>
        <color theme="1"/>
        <rFont val="Calibri"/>
        <family val="2"/>
        <charset val="238"/>
        <scheme val="minor"/>
      </rPr>
      <t>Kompatibilita s Dell Latitude 5511.</t>
    </r>
  </si>
  <si>
    <t>Bezdrátová klávesnice s numerickou částí v setu s bezdrátovou myší.
Klávesnice odolná vůči polití.
Dosah alespoň 10 m, výdrž baterií alespoň 1 rok.
Myš a klávesnice musí fungovat s jedním receivrem.</t>
  </si>
  <si>
    <t>Technologie rychlého nabíjení USB Power Delivery, QuickCharge 3.0 a QuickCharge 4.0+.
Min. konektory 2x USB-C a 1x USB-A.
Min. výkon při nabíjení 1 zařízení 65W.
Min. výkon při nabíjení 2 zařízení (ntb a mobil) 45W+15W.
Technologie GaN.</t>
  </si>
  <si>
    <t>Video kabel propojovací DisplayPort</t>
  </si>
  <si>
    <t>2x konektor DisplayPort.
Pozlacené konektory.
Podpora rozlišení min.: 4K@60Hz.
Délka 1,5 až 2 m.</t>
  </si>
  <si>
    <t>Kapacita min. 32 GB.
USB min. 3.0.
Max. rozměry 60 x 22 x 12 mm.</t>
  </si>
  <si>
    <t>USB-C - USB-C kabel</t>
  </si>
  <si>
    <t>Oba konektory USB-C.
Délka 1,5 až 2 m.
Maximální proud min. 5 A.</t>
  </si>
  <si>
    <t>Oba konektory USB-C.
Délka cca 1 m.
Maximální proud min. 5 A.
Rychlost přenosu alespoň 10Gb/s.
USB-C 3.2 Gen 2.
Životnost alespoň 5000 ohybů v libovolné části kabelu.</t>
  </si>
  <si>
    <t>Společná faktura</t>
  </si>
  <si>
    <t xml:space="preserve">1ks z projektu: SM4RT TK03010175
a
1ks z projektu: SecureFlex TK01030078
(1ks bez projektu) </t>
  </si>
  <si>
    <t>SM4RT
TK03010175</t>
  </si>
  <si>
    <t>Baterie kompatibilní s notebookem HP EliteBook 840. Kapacita alespoň 4250mAh, napětí 11,1 V.</t>
  </si>
  <si>
    <t>Kingston - DDR4 - modul - 16 GB - SO-DIMM 260-pin - 2666 MHz (KCP426SD8/16), záruka 24 měsíců</t>
  </si>
  <si>
    <t>Kingston/SO-DIMM DDR4/32GB/3200MHz/CL22/1x32GB  (KCP432SD8/32), záruka 24 měsíců</t>
  </si>
  <si>
    <t>Baterie T6 Power HP EliteBook 740 G1 (NBHP0110), záruka 24 měsíců</t>
  </si>
  <si>
    <t>Logitech Silent Wireless Combo MK295 + myš, 2.4 GHz,   (920-009808), záruka 24 měsíců</t>
  </si>
  <si>
    <t>PremiumCord Kabel USB-C M/M, 100W 20V/5A 480Mbps  (ku31cw2), záruka 24 měsíců</t>
  </si>
  <si>
    <t>Mcdodo síťová nabíječka GaN Fast Mini, 2xUSB-C PD,  (CH-7921), záruka 24 měsíců</t>
  </si>
  <si>
    <t>PREMIUMCORD kabel DisplayPort-DisplayPort, M/M, propojovací, 2m, černý, v1.3/1.4 (kport5-02), záruka 24 měsíců</t>
  </si>
  <si>
    <t>ADATA UV350 32GB černý  AUV350-32G-RBK   (AUV350-32G-RBK), záruka 24 měsíců</t>
  </si>
  <si>
    <t>Axagon BUCM32-CM10AB speed + USB-C &lt;&gt; USB-C 3.2 gen 2 kabel 1m (BUCM32-CM10AB),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</si>
</sst>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3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4" fillId="3" borderId="19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left" vertical="center" wrapText="1" indent="1"/>
    </xf>
    <xf numFmtId="0" fontId="10" fillId="6" borderId="17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12" fillId="4" borderId="19" xfId="0" applyFont="1" applyFill="1" applyBorder="1" applyAlignment="1" applyProtection="1">
      <alignment horizontal="lef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3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topLeftCell="M13" zoomScale="115" zoomScaleNormal="115" workbookViewId="0">
      <selection activeCell="V18" sqref="V1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98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41.28515625" style="5" customWidth="1"/>
    <col min="12" max="12" width="26.5703125" style="5" customWidth="1"/>
    <col min="13" max="13" width="27.5703125" style="5" customWidth="1"/>
    <col min="14" max="14" width="38.425781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85546875" style="5" hidden="1" customWidth="1"/>
    <col min="22" max="22" width="37.85546875" style="6" customWidth="1"/>
    <col min="23" max="16384" width="9.140625" style="5"/>
  </cols>
  <sheetData>
    <row r="1" spans="1:22" ht="40.9" customHeight="1" x14ac:dyDescent="0.25">
      <c r="B1" s="87" t="s">
        <v>35</v>
      </c>
      <c r="C1" s="88"/>
      <c r="D1" s="8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0"/>
      <c r="E3" s="80"/>
      <c r="F3" s="8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0"/>
      <c r="E4" s="80"/>
      <c r="F4" s="80"/>
      <c r="G4" s="80"/>
      <c r="H4" s="8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9" t="s">
        <v>2</v>
      </c>
      <c r="H5" s="90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32</v>
      </c>
      <c r="L6" s="41" t="s">
        <v>18</v>
      </c>
      <c r="M6" s="42" t="s">
        <v>19</v>
      </c>
      <c r="N6" s="41" t="s">
        <v>20</v>
      </c>
      <c r="O6" s="39" t="s">
        <v>29</v>
      </c>
      <c r="P6" s="41" t="s">
        <v>21</v>
      </c>
      <c r="Q6" s="39" t="s">
        <v>5</v>
      </c>
      <c r="R6" s="43" t="s">
        <v>6</v>
      </c>
      <c r="S6" s="79" t="s">
        <v>7</v>
      </c>
      <c r="T6" s="79" t="s">
        <v>8</v>
      </c>
      <c r="U6" s="41" t="s">
        <v>22</v>
      </c>
      <c r="V6" s="41" t="s">
        <v>23</v>
      </c>
    </row>
    <row r="7" spans="1:22" ht="54.75" customHeight="1" thickTop="1" x14ac:dyDescent="0.25">
      <c r="A7" s="20"/>
      <c r="B7" s="48">
        <v>1</v>
      </c>
      <c r="C7" s="49" t="s">
        <v>36</v>
      </c>
      <c r="D7" s="50">
        <v>1</v>
      </c>
      <c r="E7" s="51" t="s">
        <v>25</v>
      </c>
      <c r="F7" s="74" t="s">
        <v>46</v>
      </c>
      <c r="G7" s="81" t="s">
        <v>60</v>
      </c>
      <c r="H7" s="103" t="s">
        <v>30</v>
      </c>
      <c r="I7" s="106" t="s">
        <v>56</v>
      </c>
      <c r="J7" s="109" t="s">
        <v>31</v>
      </c>
      <c r="K7" s="112" t="s">
        <v>42</v>
      </c>
      <c r="L7" s="118"/>
      <c r="M7" s="121" t="s">
        <v>33</v>
      </c>
      <c r="N7" s="124" t="s">
        <v>34</v>
      </c>
      <c r="O7" s="127">
        <v>21</v>
      </c>
      <c r="P7" s="52">
        <f t="shared" ref="P7:P15" si="0">D7*Q7</f>
        <v>2500</v>
      </c>
      <c r="Q7" s="53">
        <v>2500</v>
      </c>
      <c r="R7" s="84">
        <v>1336</v>
      </c>
      <c r="S7" s="54">
        <f t="shared" ref="S7:S15" si="1">D7*R7</f>
        <v>1336</v>
      </c>
      <c r="T7" s="55" t="str">
        <f t="shared" ref="T7" si="2">IF(ISNUMBER(R7), IF(R7&gt;Q7,"NEVYHOVUJE","VYHOVUJE")," ")</f>
        <v>VYHOVUJE</v>
      </c>
      <c r="U7" s="51" t="s">
        <v>43</v>
      </c>
      <c r="V7" s="102" t="s">
        <v>11</v>
      </c>
    </row>
    <row r="8" spans="1:22" ht="47.25" customHeight="1" x14ac:dyDescent="0.25">
      <c r="A8" s="20"/>
      <c r="B8" s="56">
        <v>2</v>
      </c>
      <c r="C8" s="57" t="s">
        <v>37</v>
      </c>
      <c r="D8" s="58">
        <v>2</v>
      </c>
      <c r="E8" s="59" t="s">
        <v>25</v>
      </c>
      <c r="F8" s="75" t="s">
        <v>47</v>
      </c>
      <c r="G8" s="82" t="s">
        <v>61</v>
      </c>
      <c r="H8" s="104"/>
      <c r="I8" s="107"/>
      <c r="J8" s="110"/>
      <c r="K8" s="113"/>
      <c r="L8" s="119"/>
      <c r="M8" s="122"/>
      <c r="N8" s="125"/>
      <c r="O8" s="128"/>
      <c r="P8" s="61">
        <f t="shared" si="0"/>
        <v>7400</v>
      </c>
      <c r="Q8" s="62">
        <v>3700</v>
      </c>
      <c r="R8" s="85">
        <v>2639</v>
      </c>
      <c r="S8" s="63">
        <f t="shared" si="1"/>
        <v>5278</v>
      </c>
      <c r="T8" s="64" t="str">
        <f t="shared" ref="T8:T15" si="3">IF(ISNUMBER(R8), IF(R8&gt;Q8,"NEVYHOVUJE","VYHOVUJE")," ")</f>
        <v>VYHOVUJE</v>
      </c>
      <c r="U8" s="59" t="s">
        <v>44</v>
      </c>
      <c r="V8" s="101"/>
    </row>
    <row r="9" spans="1:22" ht="39.75" customHeight="1" x14ac:dyDescent="0.25">
      <c r="A9" s="20"/>
      <c r="B9" s="56">
        <v>3</v>
      </c>
      <c r="C9" s="57" t="s">
        <v>38</v>
      </c>
      <c r="D9" s="58">
        <v>1</v>
      </c>
      <c r="E9" s="59" t="s">
        <v>25</v>
      </c>
      <c r="F9" s="78" t="s">
        <v>59</v>
      </c>
      <c r="G9" s="82" t="s">
        <v>62</v>
      </c>
      <c r="H9" s="104"/>
      <c r="I9" s="107"/>
      <c r="J9" s="111"/>
      <c r="K9" s="114"/>
      <c r="L9" s="119"/>
      <c r="M9" s="122"/>
      <c r="N9" s="125"/>
      <c r="O9" s="128"/>
      <c r="P9" s="61">
        <f t="shared" si="0"/>
        <v>1600</v>
      </c>
      <c r="Q9" s="62">
        <v>1600</v>
      </c>
      <c r="R9" s="85">
        <v>1036</v>
      </c>
      <c r="S9" s="63">
        <f t="shared" si="1"/>
        <v>1036</v>
      </c>
      <c r="T9" s="64" t="str">
        <f t="shared" si="3"/>
        <v>VYHOVUJE</v>
      </c>
      <c r="U9" s="59" t="s">
        <v>45</v>
      </c>
      <c r="V9" s="100"/>
    </row>
    <row r="10" spans="1:22" ht="98.25" customHeight="1" x14ac:dyDescent="0.25">
      <c r="A10" s="20"/>
      <c r="B10" s="56">
        <v>4</v>
      </c>
      <c r="C10" s="57" t="s">
        <v>39</v>
      </c>
      <c r="D10" s="58">
        <v>3</v>
      </c>
      <c r="E10" s="59" t="s">
        <v>25</v>
      </c>
      <c r="F10" s="75" t="s">
        <v>48</v>
      </c>
      <c r="G10" s="82" t="s">
        <v>63</v>
      </c>
      <c r="H10" s="104"/>
      <c r="I10" s="107"/>
      <c r="J10" s="60" t="s">
        <v>31</v>
      </c>
      <c r="K10" s="73" t="s">
        <v>57</v>
      </c>
      <c r="L10" s="119"/>
      <c r="M10" s="122"/>
      <c r="N10" s="125"/>
      <c r="O10" s="128"/>
      <c r="P10" s="61">
        <f t="shared" si="0"/>
        <v>2400</v>
      </c>
      <c r="Q10" s="62">
        <v>800</v>
      </c>
      <c r="R10" s="85">
        <v>676</v>
      </c>
      <c r="S10" s="63">
        <f t="shared" si="1"/>
        <v>2028</v>
      </c>
      <c r="T10" s="64" t="str">
        <f t="shared" si="3"/>
        <v>VYHOVUJE</v>
      </c>
      <c r="U10" s="130"/>
      <c r="V10" s="100"/>
    </row>
    <row r="11" spans="1:22" ht="72.75" customHeight="1" x14ac:dyDescent="0.25">
      <c r="A11" s="20"/>
      <c r="B11" s="56">
        <v>5</v>
      </c>
      <c r="C11" s="57" t="s">
        <v>53</v>
      </c>
      <c r="D11" s="58">
        <v>6</v>
      </c>
      <c r="E11" s="59" t="s">
        <v>25</v>
      </c>
      <c r="F11" s="75" t="s">
        <v>54</v>
      </c>
      <c r="G11" s="82" t="s">
        <v>64</v>
      </c>
      <c r="H11" s="104"/>
      <c r="I11" s="107"/>
      <c r="J11" s="115" t="s">
        <v>31</v>
      </c>
      <c r="K11" s="117" t="s">
        <v>58</v>
      </c>
      <c r="L11" s="119"/>
      <c r="M11" s="122"/>
      <c r="N11" s="125"/>
      <c r="O11" s="128"/>
      <c r="P11" s="61">
        <f t="shared" si="0"/>
        <v>900</v>
      </c>
      <c r="Q11" s="62">
        <v>150</v>
      </c>
      <c r="R11" s="85">
        <v>126</v>
      </c>
      <c r="S11" s="63">
        <f t="shared" si="1"/>
        <v>756</v>
      </c>
      <c r="T11" s="64" t="str">
        <f t="shared" si="3"/>
        <v>VYHOVUJE</v>
      </c>
      <c r="U11" s="113"/>
      <c r="V11" s="100"/>
    </row>
    <row r="12" spans="1:22" ht="112.5" customHeight="1" x14ac:dyDescent="0.25">
      <c r="A12" s="20"/>
      <c r="B12" s="56">
        <v>6</v>
      </c>
      <c r="C12" s="57" t="s">
        <v>40</v>
      </c>
      <c r="D12" s="58">
        <v>3</v>
      </c>
      <c r="E12" s="59" t="s">
        <v>25</v>
      </c>
      <c r="F12" s="75" t="s">
        <v>49</v>
      </c>
      <c r="G12" s="82" t="s">
        <v>65</v>
      </c>
      <c r="H12" s="104"/>
      <c r="I12" s="107"/>
      <c r="J12" s="110"/>
      <c r="K12" s="107"/>
      <c r="L12" s="119"/>
      <c r="M12" s="122"/>
      <c r="N12" s="125"/>
      <c r="O12" s="128"/>
      <c r="P12" s="61">
        <f t="shared" si="0"/>
        <v>3000</v>
      </c>
      <c r="Q12" s="62">
        <v>1000</v>
      </c>
      <c r="R12" s="85">
        <v>863</v>
      </c>
      <c r="S12" s="63">
        <f t="shared" si="1"/>
        <v>2589</v>
      </c>
      <c r="T12" s="64" t="str">
        <f t="shared" si="3"/>
        <v>VYHOVUJE</v>
      </c>
      <c r="U12" s="113"/>
      <c r="V12" s="100"/>
    </row>
    <row r="13" spans="1:22" ht="86.25" customHeight="1" x14ac:dyDescent="0.25">
      <c r="A13" s="20"/>
      <c r="B13" s="56">
        <v>7</v>
      </c>
      <c r="C13" s="57" t="s">
        <v>50</v>
      </c>
      <c r="D13" s="58">
        <v>1</v>
      </c>
      <c r="E13" s="59" t="s">
        <v>25</v>
      </c>
      <c r="F13" s="75" t="s">
        <v>51</v>
      </c>
      <c r="G13" s="82" t="s">
        <v>66</v>
      </c>
      <c r="H13" s="104"/>
      <c r="I13" s="107"/>
      <c r="J13" s="110"/>
      <c r="K13" s="107"/>
      <c r="L13" s="119"/>
      <c r="M13" s="122"/>
      <c r="N13" s="125"/>
      <c r="O13" s="128"/>
      <c r="P13" s="61">
        <f t="shared" si="0"/>
        <v>250</v>
      </c>
      <c r="Q13" s="62">
        <v>250</v>
      </c>
      <c r="R13" s="85">
        <v>126</v>
      </c>
      <c r="S13" s="63">
        <f t="shared" si="1"/>
        <v>126</v>
      </c>
      <c r="T13" s="64" t="str">
        <f t="shared" si="3"/>
        <v>VYHOVUJE</v>
      </c>
      <c r="U13" s="113"/>
      <c r="V13" s="100"/>
    </row>
    <row r="14" spans="1:22" ht="76.5" customHeight="1" x14ac:dyDescent="0.25">
      <c r="A14" s="20"/>
      <c r="B14" s="56">
        <v>8</v>
      </c>
      <c r="C14" s="57" t="s">
        <v>41</v>
      </c>
      <c r="D14" s="58">
        <v>8</v>
      </c>
      <c r="E14" s="59" t="s">
        <v>25</v>
      </c>
      <c r="F14" s="75" t="s">
        <v>52</v>
      </c>
      <c r="G14" s="82" t="s">
        <v>67</v>
      </c>
      <c r="H14" s="104"/>
      <c r="I14" s="107"/>
      <c r="J14" s="110"/>
      <c r="K14" s="107"/>
      <c r="L14" s="119"/>
      <c r="M14" s="122"/>
      <c r="N14" s="125"/>
      <c r="O14" s="128"/>
      <c r="P14" s="61">
        <f t="shared" si="0"/>
        <v>1600</v>
      </c>
      <c r="Q14" s="62">
        <v>200</v>
      </c>
      <c r="R14" s="85">
        <v>153</v>
      </c>
      <c r="S14" s="63">
        <f t="shared" si="1"/>
        <v>1224</v>
      </c>
      <c r="T14" s="64" t="str">
        <f t="shared" si="3"/>
        <v>VYHOVUJE</v>
      </c>
      <c r="U14" s="113"/>
      <c r="V14" s="101"/>
    </row>
    <row r="15" spans="1:22" ht="129.75" customHeight="1" thickBot="1" x14ac:dyDescent="0.3">
      <c r="A15" s="20"/>
      <c r="B15" s="65">
        <v>9</v>
      </c>
      <c r="C15" s="66" t="s">
        <v>53</v>
      </c>
      <c r="D15" s="67">
        <v>2</v>
      </c>
      <c r="E15" s="76" t="s">
        <v>25</v>
      </c>
      <c r="F15" s="77" t="s">
        <v>55</v>
      </c>
      <c r="G15" s="83" t="s">
        <v>68</v>
      </c>
      <c r="H15" s="105"/>
      <c r="I15" s="108"/>
      <c r="J15" s="116"/>
      <c r="K15" s="108"/>
      <c r="L15" s="120"/>
      <c r="M15" s="123"/>
      <c r="N15" s="126"/>
      <c r="O15" s="129"/>
      <c r="P15" s="69">
        <f t="shared" si="0"/>
        <v>1000</v>
      </c>
      <c r="Q15" s="70">
        <v>500</v>
      </c>
      <c r="R15" s="86">
        <v>218</v>
      </c>
      <c r="S15" s="71">
        <f t="shared" si="1"/>
        <v>436</v>
      </c>
      <c r="T15" s="72" t="str">
        <f t="shared" si="3"/>
        <v>VYHOVUJE</v>
      </c>
      <c r="U15" s="131"/>
      <c r="V15" s="68" t="s">
        <v>12</v>
      </c>
    </row>
    <row r="16" spans="1:22" ht="17.45" customHeight="1" thickTop="1" thickBot="1" x14ac:dyDescent="0.3">
      <c r="C16" s="5"/>
      <c r="D16" s="5"/>
      <c r="E16" s="5"/>
      <c r="F16" s="5"/>
      <c r="G16" s="33"/>
      <c r="H16" s="33"/>
      <c r="I16" s="5"/>
      <c r="J16" s="5"/>
      <c r="N16" s="5"/>
      <c r="O16" s="5"/>
      <c r="P16" s="5"/>
    </row>
    <row r="17" spans="2:22" ht="51.75" customHeight="1" thickTop="1" thickBot="1" x14ac:dyDescent="0.3">
      <c r="B17" s="98" t="s">
        <v>28</v>
      </c>
      <c r="C17" s="98"/>
      <c r="D17" s="98"/>
      <c r="E17" s="98"/>
      <c r="F17" s="98"/>
      <c r="G17" s="98"/>
      <c r="H17" s="47"/>
      <c r="I17" s="47"/>
      <c r="J17" s="21"/>
      <c r="K17" s="21"/>
      <c r="L17" s="7"/>
      <c r="M17" s="7"/>
      <c r="N17" s="7"/>
      <c r="O17" s="22"/>
      <c r="P17" s="22"/>
      <c r="Q17" s="23" t="s">
        <v>9</v>
      </c>
      <c r="R17" s="95" t="s">
        <v>10</v>
      </c>
      <c r="S17" s="96"/>
      <c r="T17" s="97"/>
      <c r="U17" s="24"/>
      <c r="V17" s="25"/>
    </row>
    <row r="18" spans="2:22" ht="50.45" customHeight="1" thickTop="1" thickBot="1" x14ac:dyDescent="0.3">
      <c r="B18" s="99"/>
      <c r="C18" s="99"/>
      <c r="D18" s="99"/>
      <c r="E18" s="99"/>
      <c r="F18" s="99"/>
      <c r="G18" s="99"/>
      <c r="H18" s="99"/>
      <c r="I18" s="26"/>
      <c r="L18" s="9"/>
      <c r="M18" s="9"/>
      <c r="N18" s="9"/>
      <c r="O18" s="27"/>
      <c r="P18" s="27"/>
      <c r="Q18" s="28">
        <f>SUM(P7:P15)</f>
        <v>20650</v>
      </c>
      <c r="R18" s="92">
        <f>SUM(S7:S15)</f>
        <v>14809</v>
      </c>
      <c r="S18" s="93"/>
      <c r="T18" s="94"/>
    </row>
    <row r="19" spans="2:22" ht="15.75" thickTop="1" x14ac:dyDescent="0.25">
      <c r="B19" s="91" t="s">
        <v>27</v>
      </c>
      <c r="C19" s="91"/>
      <c r="D19" s="91"/>
      <c r="E19" s="91"/>
      <c r="F19" s="91"/>
      <c r="G19" s="91"/>
      <c r="H19" s="8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2" x14ac:dyDescent="0.25">
      <c r="B20" s="46"/>
      <c r="C20" s="46"/>
      <c r="D20" s="46"/>
      <c r="E20" s="46"/>
      <c r="F20" s="46"/>
      <c r="G20" s="80"/>
      <c r="H20" s="8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2" x14ac:dyDescent="0.25">
      <c r="B21" s="46"/>
      <c r="C21" s="46"/>
      <c r="D21" s="46"/>
      <c r="E21" s="46"/>
      <c r="F21" s="46"/>
      <c r="G21" s="80"/>
      <c r="H21" s="80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2" x14ac:dyDescent="0.25">
      <c r="B22" s="46"/>
      <c r="C22" s="46"/>
      <c r="D22" s="46"/>
      <c r="E22" s="46"/>
      <c r="F22" s="46"/>
      <c r="G22" s="80"/>
      <c r="H22" s="8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80"/>
      <c r="H23" s="8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2" ht="19.899999999999999" customHeight="1" x14ac:dyDescent="0.25">
      <c r="H24" s="36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80"/>
      <c r="H25" s="8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80"/>
      <c r="H26" s="8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80"/>
      <c r="H27" s="8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80"/>
      <c r="H28" s="8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80"/>
      <c r="H29" s="8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80"/>
      <c r="H30" s="8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80"/>
      <c r="H31" s="8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80"/>
      <c r="H32" s="8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0"/>
      <c r="H33" s="8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0"/>
      <c r="H34" s="8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0"/>
      <c r="H35" s="8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0"/>
      <c r="H36" s="8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0"/>
      <c r="H37" s="8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0"/>
      <c r="H38" s="8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0"/>
      <c r="H39" s="8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0"/>
      <c r="H40" s="8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0"/>
      <c r="H41" s="8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0"/>
      <c r="H42" s="8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0"/>
      <c r="H43" s="8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0"/>
      <c r="H44" s="8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0"/>
      <c r="H45" s="8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0"/>
      <c r="H46" s="8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0"/>
      <c r="H47" s="8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0"/>
      <c r="H48" s="8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0"/>
      <c r="H49" s="8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0"/>
      <c r="H50" s="8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0"/>
      <c r="H51" s="8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0"/>
      <c r="H52" s="8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0"/>
      <c r="H53" s="8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0"/>
      <c r="H54" s="8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0"/>
      <c r="H55" s="8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0"/>
      <c r="H56" s="8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0"/>
      <c r="H57" s="8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0"/>
      <c r="H58" s="8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0"/>
      <c r="H59" s="8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0"/>
      <c r="H60" s="8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0"/>
      <c r="H61" s="8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0"/>
      <c r="H62" s="8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0"/>
      <c r="H63" s="8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0"/>
      <c r="H64" s="8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0"/>
      <c r="H65" s="8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0"/>
      <c r="H66" s="8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0"/>
      <c r="H67" s="8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0"/>
      <c r="H68" s="8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0"/>
      <c r="H69" s="8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0"/>
      <c r="H70" s="8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0"/>
      <c r="H71" s="8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0"/>
      <c r="H72" s="8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0"/>
      <c r="H73" s="8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0"/>
      <c r="H74" s="8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0"/>
      <c r="H75" s="8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0"/>
      <c r="H76" s="8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0"/>
      <c r="H77" s="8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0"/>
      <c r="H78" s="8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0"/>
      <c r="H79" s="8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0"/>
      <c r="H80" s="8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0"/>
      <c r="H81" s="8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0"/>
      <c r="H82" s="8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0"/>
      <c r="H83" s="8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0"/>
      <c r="H84" s="8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0"/>
      <c r="H85" s="8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0"/>
      <c r="H86" s="8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0"/>
      <c r="H87" s="8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0"/>
      <c r="H88" s="8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0"/>
      <c r="H89" s="8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0"/>
      <c r="H90" s="8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0"/>
      <c r="H91" s="8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0"/>
      <c r="H92" s="8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0"/>
      <c r="H93" s="8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0"/>
      <c r="H94" s="8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0"/>
      <c r="H95" s="8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0"/>
      <c r="H96" s="8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0"/>
      <c r="H97" s="8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0"/>
      <c r="H98" s="80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0"/>
      <c r="H99" s="80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80"/>
      <c r="H100" s="80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80"/>
      <c r="H101" s="80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80"/>
      <c r="H102" s="80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80"/>
      <c r="H103" s="80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80"/>
      <c r="H104" s="80"/>
      <c r="I104" s="11"/>
      <c r="J104" s="11"/>
      <c r="K104" s="11"/>
      <c r="L104" s="11"/>
      <c r="M104" s="11"/>
      <c r="N104" s="6"/>
      <c r="O104" s="6"/>
      <c r="P104" s="6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</sheetData>
  <sheetProtection algorithmName="SHA-512" hashValue="QpwBjbVaEK7E4BqUov2dgmp+HacVy8CoytT1qiC8VVAvmTAUZ/BEIjCqLfHaGiZ+JCVH15KiNyRymzNrT5xnKg==" saltValue="lCdlTwNqWyYI7cd9bLNiKA==" spinCount="100000" sheet="1" objects="1" scenarios="1"/>
  <mergeCells count="20">
    <mergeCell ref="V9:V14"/>
    <mergeCell ref="V7:V8"/>
    <mergeCell ref="H7:H15"/>
    <mergeCell ref="I7:I15"/>
    <mergeCell ref="J7:J9"/>
    <mergeCell ref="K7:K9"/>
    <mergeCell ref="J11:J15"/>
    <mergeCell ref="K11:K15"/>
    <mergeCell ref="L7:L15"/>
    <mergeCell ref="M7:M15"/>
    <mergeCell ref="N7:N15"/>
    <mergeCell ref="O7:O15"/>
    <mergeCell ref="U10:U15"/>
    <mergeCell ref="B1:D1"/>
    <mergeCell ref="G5:H5"/>
    <mergeCell ref="B19:G19"/>
    <mergeCell ref="R18:T18"/>
    <mergeCell ref="R17:T17"/>
    <mergeCell ref="B17:G17"/>
    <mergeCell ref="B18:H18"/>
  </mergeCells>
  <conditionalFormatting sqref="D7:D15 B7:B15">
    <cfRule type="containsBlanks" dxfId="12" priority="80">
      <formula>LEN(TRIM(B7))=0</formula>
    </cfRule>
  </conditionalFormatting>
  <conditionalFormatting sqref="B7:B15">
    <cfRule type="cellIs" dxfId="11" priority="77" operator="greaterThanOrEqual">
      <formula>1</formula>
    </cfRule>
  </conditionalFormatting>
  <conditionalFormatting sqref="T7:T15">
    <cfRule type="cellIs" dxfId="10" priority="64" operator="equal">
      <formula>"VYHOVUJE"</formula>
    </cfRule>
  </conditionalFormatting>
  <conditionalFormatting sqref="T7:T15">
    <cfRule type="cellIs" dxfId="9" priority="63" operator="equal">
      <formula>"NEVYHOVUJE"</formula>
    </cfRule>
  </conditionalFormatting>
  <conditionalFormatting sqref="H7 R7:R15">
    <cfRule type="containsBlanks" dxfId="8" priority="57">
      <formula>LEN(TRIM(H7))=0</formula>
    </cfRule>
  </conditionalFormatting>
  <conditionalFormatting sqref="H7 R7:R15">
    <cfRule type="notContainsBlanks" dxfId="7" priority="55">
      <formula>LEN(TRIM(H7))&gt;0</formula>
    </cfRule>
  </conditionalFormatting>
  <conditionalFormatting sqref="H7 R7:R15">
    <cfRule type="notContainsBlanks" dxfId="6" priority="54">
      <formula>LEN(TRIM(H7))&gt;0</formula>
    </cfRule>
  </conditionalFormatting>
  <conditionalFormatting sqref="H7">
    <cfRule type="notContainsBlanks" dxfId="5" priority="53">
      <formula>LEN(TRIM(H7))&gt;0</formula>
    </cfRule>
  </conditionalFormatting>
  <conditionalFormatting sqref="G7:G15">
    <cfRule type="containsBlanks" dxfId="4" priority="4">
      <formula>LEN(TRIM(G7))=0</formula>
    </cfRule>
  </conditionalFormatting>
  <conditionalFormatting sqref="G7:G15">
    <cfRule type="notContainsBlanks" dxfId="3" priority="3">
      <formula>LEN(TRIM(G7))&gt;0</formula>
    </cfRule>
  </conditionalFormatting>
  <conditionalFormatting sqref="G7:G15">
    <cfRule type="notContainsBlanks" dxfId="2" priority="2">
      <formula>LEN(TRIM(G7))&gt;0</formula>
    </cfRule>
  </conditionalFormatting>
  <conditionalFormatting sqref="G7:G15">
    <cfRule type="notContainsBlanks" dxfId="1" priority="1">
      <formula>LEN(TRIM(G7))&gt;0</formula>
    </cfRule>
  </conditionalFormatting>
  <dataValidations count="3">
    <dataValidation type="list" allowBlank="1" showInputMessage="1" showErrorMessage="1" sqref="J7 J10:J11" xr:uid="{E29ABA58-E623-4708-BD17-CB8325B46133}">
      <formula1>"ANO,NE"</formula1>
    </dataValidation>
    <dataValidation type="list" showInputMessage="1" showErrorMessage="1" sqref="E7:E15" xr:uid="{8C26EAE3-16EE-4825-9C10-C919BCF6B1BA}">
      <formula1>"ks,bal,sada,m,"</formula1>
    </dataValidation>
    <dataValidation type="list" allowBlank="1" showInputMessage="1" showErrorMessage="1" sqref="V7 V15" xr:uid="{00000000-0002-0000-0000-000002000000}">
      <formula1>#REF!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2022-04-08T05:55:28Z</cp:lastPrinted>
  <dcterms:created xsi:type="dcterms:W3CDTF">2014-03-05T12:43:32Z</dcterms:created>
  <dcterms:modified xsi:type="dcterms:W3CDTF">2022-05-30T11:48:35Z</dcterms:modified>
</cp:coreProperties>
</file>